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6215"/>
  <workbookPr/>
  <mc:AlternateContent xmlns:mc="http://schemas.openxmlformats.org/markup-compatibility/2006">
    <mc:Choice Requires="x15">
      <x15ac:absPath xmlns:x15ac="http://schemas.microsoft.com/office/spreadsheetml/2010/11/ac" url="/Users/stephenmay/www/asis-boston/docs/"/>
    </mc:Choice>
  </mc:AlternateContent>
  <bookViews>
    <workbookView xWindow="22820" yWindow="4020" windowWidth="19440" windowHeight="15000"/>
  </bookViews>
  <sheets>
    <sheet name="Monthly" sheetId="1" r:id="rId1"/>
    <sheet name="Expo" sheetId="2" r:id="rId2"/>
  </sheets>
  <calcPr calcId="191029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2" i="2" l="1"/>
  <c r="N11" i="2"/>
  <c r="M11" i="2"/>
  <c r="M17" i="2"/>
  <c r="F64" i="2"/>
  <c r="F53" i="2"/>
  <c r="F46" i="2"/>
  <c r="F39" i="2"/>
  <c r="F26" i="2"/>
  <c r="F19" i="2"/>
  <c r="E23" i="1"/>
  <c r="P17" i="1"/>
  <c r="C17" i="1"/>
  <c r="D17" i="1"/>
  <c r="E17" i="1"/>
  <c r="E15" i="1"/>
  <c r="E13" i="1"/>
  <c r="E11" i="1"/>
  <c r="E9" i="1"/>
</calcChain>
</file>

<file path=xl/sharedStrings.xml><?xml version="1.0" encoding="utf-8"?>
<sst xmlns="http://schemas.openxmlformats.org/spreadsheetml/2006/main" count="132" uniqueCount="110">
  <si>
    <t>Income</t>
  </si>
  <si>
    <t>Expenses</t>
  </si>
  <si>
    <t>Worldpay</t>
  </si>
  <si>
    <t>Itemised list of income</t>
  </si>
  <si>
    <t>Balance</t>
  </si>
  <si>
    <t xml:space="preserve">Balance </t>
  </si>
  <si>
    <t>List of payments</t>
  </si>
  <si>
    <t>Total income for month</t>
  </si>
  <si>
    <t>Total expesnes for month</t>
  </si>
  <si>
    <t>2019 Expo</t>
  </si>
  <si>
    <t>See attached report</t>
  </si>
  <si>
    <t>Outstanding Invoices</t>
  </si>
  <si>
    <t>Silent Auction</t>
  </si>
  <si>
    <t>Expo Bills</t>
  </si>
  <si>
    <t>Transfer funds to OF and Payments</t>
  </si>
  <si>
    <t>Mass General Photo</t>
  </si>
  <si>
    <t>World Pay</t>
  </si>
  <si>
    <t>Auth.Net</t>
  </si>
  <si>
    <t>Operating Account</t>
  </si>
  <si>
    <t>Manning Fund</t>
  </si>
  <si>
    <t>Goodman Fund</t>
  </si>
  <si>
    <t>Investment Account</t>
  </si>
  <si>
    <t>None</t>
  </si>
  <si>
    <t>Operating Accounts</t>
  </si>
  <si>
    <t>Money market</t>
  </si>
  <si>
    <t>Treasurer's Report 8/7/19</t>
  </si>
  <si>
    <t>Type</t>
  </si>
  <si>
    <t>Payee</t>
  </si>
  <si>
    <t>Cost</t>
  </si>
  <si>
    <t>Reason</t>
  </si>
  <si>
    <t>Speaker Costs</t>
  </si>
  <si>
    <t>Tom O'Connor</t>
  </si>
  <si>
    <t>Hotel</t>
  </si>
  <si>
    <t>Airfare</t>
  </si>
  <si>
    <t>FBI 9/11 Fund</t>
  </si>
  <si>
    <t>Donation</t>
  </si>
  <si>
    <t>Appreciation Dinner</t>
  </si>
  <si>
    <t>Dinner</t>
  </si>
  <si>
    <t>JT Kostman</t>
  </si>
  <si>
    <t>James Fox</t>
  </si>
  <si>
    <t>Speaker Stipend</t>
  </si>
  <si>
    <t>Paul Biddinger</t>
  </si>
  <si>
    <t>Total:</t>
  </si>
  <si>
    <t>Hall Costs</t>
  </si>
  <si>
    <t>The Lantana</t>
  </si>
  <si>
    <t>Deposit</t>
  </si>
  <si>
    <t>Dame Associates</t>
  </si>
  <si>
    <t>Piping and draping</t>
  </si>
  <si>
    <t>Final Bill</t>
  </si>
  <si>
    <t>Printing and Postage</t>
  </si>
  <si>
    <t>MGH Printing</t>
  </si>
  <si>
    <t>Post Cards</t>
  </si>
  <si>
    <t>US Post Office</t>
  </si>
  <si>
    <t>Stamps</t>
  </si>
  <si>
    <t>I Stock Photos</t>
  </si>
  <si>
    <t>Photos</t>
  </si>
  <si>
    <t>Posters</t>
  </si>
  <si>
    <t>Pamphlets,Postage</t>
  </si>
  <si>
    <t>Post Cards #2</t>
  </si>
  <si>
    <t>Gifts</t>
  </si>
  <si>
    <t>Joe Crowley</t>
  </si>
  <si>
    <t>Apple Watch</t>
  </si>
  <si>
    <t>Allied</t>
  </si>
  <si>
    <t>Chocolates</t>
  </si>
  <si>
    <t>NEC Trophies</t>
  </si>
  <si>
    <t>Speaker Trophy</t>
  </si>
  <si>
    <t>Total</t>
  </si>
  <si>
    <t>Bank Fees</t>
  </si>
  <si>
    <t>June Fees</t>
  </si>
  <si>
    <t>May Fees</t>
  </si>
  <si>
    <t>April Fees</t>
  </si>
  <si>
    <t>March Fees</t>
  </si>
  <si>
    <t>July Fees</t>
  </si>
  <si>
    <t>Crescent Leaf Web Services</t>
  </si>
  <si>
    <t>Steve May</t>
  </si>
  <si>
    <t>Web Services Expo</t>
  </si>
  <si>
    <t>Credit Card Set Up</t>
  </si>
  <si>
    <t>Expo Web Setup</t>
  </si>
  <si>
    <t>Close Out Expo Web</t>
  </si>
  <si>
    <t>TOTAL 2019 NE Expo COSTS:</t>
  </si>
  <si>
    <t>Guests</t>
  </si>
  <si>
    <t>Attendees</t>
  </si>
  <si>
    <t>Rate</t>
  </si>
  <si>
    <t>Full Day / 1 or 2</t>
  </si>
  <si>
    <t>$140 per person</t>
  </si>
  <si>
    <t>Full Day / 3 or more</t>
  </si>
  <si>
    <t>$115 Per person</t>
  </si>
  <si>
    <t>Lunch and Exhibits</t>
  </si>
  <si>
    <t>Exhibits</t>
  </si>
  <si>
    <t>Free</t>
  </si>
  <si>
    <t>Students</t>
  </si>
  <si>
    <t>Walk in</t>
  </si>
  <si>
    <t>Booths</t>
  </si>
  <si>
    <t>Single Booths</t>
  </si>
  <si>
    <t>Double booths</t>
  </si>
  <si>
    <t>5-Companies</t>
  </si>
  <si>
    <t>Total Booths</t>
  </si>
  <si>
    <t>Sponsors</t>
  </si>
  <si>
    <t>Platinum</t>
  </si>
  <si>
    <t>Gold</t>
  </si>
  <si>
    <t>Silver</t>
  </si>
  <si>
    <t>Sponsor Total</t>
  </si>
  <si>
    <t>Total Income</t>
  </si>
  <si>
    <t>Report on 6/6/19 New England Finances</t>
  </si>
  <si>
    <t>Full Day Total</t>
  </si>
  <si>
    <t>Total All Guests</t>
  </si>
  <si>
    <t>Monthly Income</t>
  </si>
  <si>
    <t>Monthly Expenses</t>
  </si>
  <si>
    <t>Steve Cannellos</t>
  </si>
  <si>
    <t>Lighting Give Away Visa Gift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</si>
</sst>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3333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333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CBB64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166" fontId="0" fillId="0" borderId="0" xfId="0" applyNumberFormat="1"/>
    <xf numFmtId="166" fontId="3" fillId="0" borderId="0" xfId="0" applyNumberFormat="1" applyFont="1"/>
    <xf numFmtId="166" fontId="4" fillId="0" borderId="0" xfId="0" applyNumberFormat="1" applyFont="1"/>
    <xf numFmtId="165" fontId="3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8" fillId="0" borderId="1" xfId="0" applyFont="1" applyBorder="1"/>
    <xf numFmtId="166" fontId="6" fillId="0" borderId="3" xfId="0" applyNumberFormat="1" applyFont="1" applyBorder="1"/>
    <xf numFmtId="0" fontId="8" fillId="0" borderId="0" xfId="0" applyFont="1"/>
    <xf numFmtId="166" fontId="6" fillId="0" borderId="2" xfId="0" applyNumberFormat="1" applyFont="1" applyBorder="1"/>
    <xf numFmtId="0" fontId="6" fillId="0" borderId="2" xfId="0" applyFont="1" applyBorder="1"/>
    <xf numFmtId="166" fontId="6" fillId="0" borderId="0" xfId="0" applyNumberFormat="1" applyFont="1"/>
    <xf numFmtId="0" fontId="7" fillId="0" borderId="0" xfId="0" applyFont="1"/>
    <xf numFmtId="14" fontId="7" fillId="0" borderId="0" xfId="0" applyNumberFormat="1" applyFont="1" applyAlignment="1">
      <alignment horizontal="center"/>
    </xf>
    <xf numFmtId="0" fontId="0" fillId="0" borderId="4" xfId="0" applyBorder="1"/>
    <xf numFmtId="0" fontId="2" fillId="0" borderId="4" xfId="0" applyFont="1" applyBorder="1"/>
    <xf numFmtId="14" fontId="9" fillId="0" borderId="0" xfId="0" applyNumberFormat="1" applyFont="1" applyAlignment="1">
      <alignment horizontal="left"/>
    </xf>
    <xf numFmtId="166" fontId="1" fillId="0" borderId="0" xfId="0" applyNumberFormat="1" applyFont="1"/>
    <xf numFmtId="166" fontId="0" fillId="0" borderId="0" xfId="0" applyNumberFormat="1" applyFont="1"/>
    <xf numFmtId="0" fontId="10" fillId="0" borderId="0" xfId="0" applyFont="1"/>
    <xf numFmtId="0" fontId="0" fillId="0" borderId="3" xfId="0" applyFill="1" applyBorder="1" applyAlignment="1">
      <alignment horizontal="center"/>
    </xf>
    <xf numFmtId="167" fontId="0" fillId="0" borderId="3" xfId="0" applyNumberFormat="1" applyFill="1" applyBorder="1" applyAlignment="1">
      <alignment horizontal="right"/>
    </xf>
    <xf numFmtId="164" fontId="0" fillId="0" borderId="1" xfId="0" applyNumberFormat="1" applyFill="1" applyBorder="1"/>
    <xf numFmtId="0" fontId="0" fillId="0" borderId="2" xfId="0" applyFill="1" applyBorder="1" applyAlignment="1">
      <alignment horizontal="center"/>
    </xf>
    <xf numFmtId="167" fontId="0" fillId="0" borderId="2" xfId="0" applyNumberFormat="1" applyFill="1" applyBorder="1" applyAlignment="1">
      <alignment horizontal="right"/>
    </xf>
    <xf numFmtId="0" fontId="0" fillId="0" borderId="0" xfId="0" applyFill="1"/>
    <xf numFmtId="0" fontId="7" fillId="0" borderId="0" xfId="0" applyFont="1" applyFill="1" applyBorder="1"/>
    <xf numFmtId="164" fontId="0" fillId="0" borderId="3" xfId="0" applyNumberFormat="1" applyFill="1" applyBorder="1" applyAlignment="1">
      <alignment horizontal="right"/>
    </xf>
    <xf numFmtId="164" fontId="0" fillId="0" borderId="1" xfId="0" applyNumberFormat="1" applyFill="1" applyBorder="1" applyAlignment="1">
      <alignment horizontal="center"/>
    </xf>
    <xf numFmtId="164" fontId="0" fillId="0" borderId="4" xfId="0" applyNumberFormat="1" applyFill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7" fontId="0" fillId="0" borderId="7" xfId="0" applyNumberFormat="1" applyFill="1" applyBorder="1" applyAlignment="1">
      <alignment horizontal="right"/>
    </xf>
    <xf numFmtId="164" fontId="0" fillId="0" borderId="0" xfId="0" applyNumberFormat="1" applyFill="1" applyBorder="1"/>
    <xf numFmtId="164" fontId="5" fillId="0" borderId="1" xfId="0" applyNumberFormat="1" applyFont="1" applyFill="1" applyBorder="1" applyAlignment="1">
      <alignment horizontal="left"/>
    </xf>
    <xf numFmtId="166" fontId="7" fillId="0" borderId="0" xfId="0" applyNumberFormat="1" applyFont="1"/>
    <xf numFmtId="0" fontId="7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7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0" fontId="11" fillId="2" borderId="8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167" fontId="0" fillId="0" borderId="9" xfId="0" applyNumberFormat="1" applyFill="1" applyBorder="1" applyAlignment="1">
      <alignment horizontal="right"/>
    </xf>
    <xf numFmtId="164" fontId="5" fillId="0" borderId="10" xfId="0" applyNumberFormat="1" applyFont="1" applyFill="1" applyBorder="1" applyAlignment="1">
      <alignment horizontal="left"/>
    </xf>
    <xf numFmtId="0" fontId="3" fillId="0" borderId="11" xfId="0" applyFont="1" applyFill="1" applyBorder="1"/>
    <xf numFmtId="0" fontId="12" fillId="2" borderId="12" xfId="0" applyFont="1" applyFill="1" applyBorder="1" applyAlignment="1">
      <alignment horizontal="right"/>
    </xf>
    <xf numFmtId="0" fontId="0" fillId="0" borderId="13" xfId="0" applyFill="1" applyBorder="1"/>
    <xf numFmtId="0" fontId="13" fillId="3" borderId="14" xfId="0" applyFont="1" applyFill="1" applyBorder="1" applyAlignment="1">
      <alignment horizontal="right"/>
    </xf>
    <xf numFmtId="0" fontId="0" fillId="0" borderId="15" xfId="0" applyFill="1" applyBorder="1"/>
    <xf numFmtId="0" fontId="0" fillId="0" borderId="16" xfId="0" applyBorder="1"/>
    <xf numFmtId="0" fontId="0" fillId="0" borderId="0" xfId="0" applyBorder="1"/>
    <xf numFmtId="0" fontId="0" fillId="0" borderId="15" xfId="0" applyBorder="1"/>
    <xf numFmtId="0" fontId="11" fillId="0" borderId="17" xfId="0" applyFont="1" applyFill="1" applyBorder="1" applyAlignment="1">
      <alignment horizontal="right"/>
    </xf>
    <xf numFmtId="0" fontId="11" fillId="0" borderId="16" xfId="0" applyFont="1" applyFill="1" applyBorder="1" applyAlignment="1">
      <alignment horizontal="right"/>
    </xf>
    <xf numFmtId="0" fontId="11" fillId="0" borderId="12" xfId="0" applyFont="1" applyFill="1" applyBorder="1" applyAlignment="1">
      <alignment horizontal="right"/>
    </xf>
    <xf numFmtId="0" fontId="7" fillId="0" borderId="18" xfId="0" applyFont="1" applyFill="1" applyBorder="1" applyAlignment="1">
      <alignment horizontal="right"/>
    </xf>
    <xf numFmtId="0" fontId="7" fillId="0" borderId="19" xfId="0" applyFon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0" fontId="0" fillId="0" borderId="21" xfId="0" applyFill="1" applyBorder="1"/>
    <xf numFmtId="0" fontId="1" fillId="0" borderId="0" xfId="0" applyFont="1" applyFill="1" applyAlignment="1">
      <alignment horizontal="center"/>
    </xf>
    <xf numFmtId="167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8" xfId="0" applyFont="1" applyFill="1" applyBorder="1"/>
    <xf numFmtId="0" fontId="0" fillId="0" borderId="10" xfId="0" applyFill="1" applyBorder="1"/>
    <xf numFmtId="0" fontId="0" fillId="0" borderId="22" xfId="0" applyFill="1" applyBorder="1"/>
    <xf numFmtId="0" fontId="11" fillId="7" borderId="16" xfId="0" applyFont="1" applyFill="1" applyBorder="1" applyAlignment="1">
      <alignment horizontal="right"/>
    </xf>
    <xf numFmtId="0" fontId="11" fillId="7" borderId="12" xfId="0" applyFont="1" applyFill="1" applyBorder="1" applyAlignment="1">
      <alignment horizontal="right"/>
    </xf>
    <xf numFmtId="0" fontId="13" fillId="0" borderId="23" xfId="0" applyFont="1" applyFill="1" applyBorder="1" applyAlignment="1">
      <alignment horizontal="right"/>
    </xf>
    <xf numFmtId="0" fontId="0" fillId="0" borderId="24" xfId="0" applyFill="1" applyBorder="1" applyAlignment="1">
      <alignment horizontal="center"/>
    </xf>
    <xf numFmtId="0" fontId="0" fillId="0" borderId="25" xfId="0" applyFill="1" applyBorder="1"/>
    <xf numFmtId="0" fontId="0" fillId="8" borderId="0" xfId="0" applyFill="1"/>
    <xf numFmtId="0" fontId="10" fillId="8" borderId="0" xfId="0" applyFont="1" applyFill="1"/>
    <xf numFmtId="0" fontId="1" fillId="8" borderId="0" xfId="0" applyFont="1" applyFill="1"/>
    <xf numFmtId="0" fontId="10" fillId="9" borderId="0" xfId="0" applyFont="1" applyFill="1"/>
    <xf numFmtId="0" fontId="0" fillId="9" borderId="0" xfId="0" applyFill="1"/>
    <xf numFmtId="0" fontId="2" fillId="0" borderId="0" xfId="0" applyFont="1" applyFill="1" applyBorder="1"/>
    <xf numFmtId="0" fontId="16" fillId="0" borderId="0" xfId="0" applyFont="1" applyFill="1"/>
    <xf numFmtId="167" fontId="2" fillId="0" borderId="0" xfId="0" applyNumberFormat="1" applyFont="1" applyFill="1"/>
    <xf numFmtId="166" fontId="2" fillId="0" borderId="0" xfId="0" applyNumberFormat="1" applyFont="1"/>
    <xf numFmtId="164" fontId="2" fillId="8" borderId="0" xfId="0" applyNumberFormat="1" applyFont="1" applyFill="1"/>
    <xf numFmtId="164" fontId="10" fillId="8" borderId="0" xfId="0" applyNumberFormat="1" applyFont="1" applyFill="1"/>
    <xf numFmtId="164" fontId="10" fillId="9" borderId="0" xfId="0" applyNumberFormat="1" applyFont="1" applyFill="1"/>
    <xf numFmtId="0" fontId="0" fillId="0" borderId="11" xfId="0" applyFill="1" applyBorder="1"/>
    <xf numFmtId="0" fontId="14" fillId="4" borderId="12" xfId="0" applyFont="1" applyFill="1" applyBorder="1" applyAlignment="1">
      <alignment horizontal="right"/>
    </xf>
    <xf numFmtId="0" fontId="15" fillId="5" borderId="16" xfId="0" applyFont="1" applyFill="1" applyBorder="1" applyAlignment="1">
      <alignment horizontal="right"/>
    </xf>
    <xf numFmtId="0" fontId="15" fillId="6" borderId="12" xfId="0" applyFont="1" applyFill="1" applyBorder="1" applyAlignment="1">
      <alignment horizontal="right"/>
    </xf>
    <xf numFmtId="0" fontId="0" fillId="0" borderId="19" xfId="0" applyFill="1" applyBorder="1" applyAlignment="1">
      <alignment horizontal="center"/>
    </xf>
    <xf numFmtId="164" fontId="0" fillId="0" borderId="20" xfId="0" applyNumberFormat="1" applyFill="1" applyBorder="1"/>
    <xf numFmtId="167" fontId="0" fillId="0" borderId="0" xfId="0" applyNumberFormat="1"/>
    <xf numFmtId="164" fontId="1" fillId="0" borderId="5" xfId="0" applyNumberFormat="1" applyFont="1" applyFill="1" applyBorder="1" applyAlignment="1">
      <alignment horizontal="right"/>
    </xf>
    <xf numFmtId="167" fontId="1" fillId="0" borderId="19" xfId="0" applyNumberFormat="1" applyFont="1" applyFill="1" applyBorder="1" applyAlignment="1">
      <alignment horizontal="right"/>
    </xf>
    <xf numFmtId="0" fontId="13" fillId="0" borderId="18" xfId="0" applyFont="1" applyFill="1" applyBorder="1" applyAlignment="1">
      <alignment horizontal="right"/>
    </xf>
    <xf numFmtId="167" fontId="1" fillId="0" borderId="24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7"/>
  <sheetViews>
    <sheetView tabSelected="1" workbookViewId="0">
      <selection activeCell="F27" sqref="F27"/>
    </sheetView>
  </sheetViews>
  <sheetFormatPr baseColWidth="10" defaultColWidth="8.83203125" defaultRowHeight="15" x14ac:dyDescent="0.2"/>
  <cols>
    <col min="2" max="2" width="17.5" customWidth="1"/>
    <col min="3" max="3" width="12.33203125" customWidth="1"/>
    <col min="4" max="4" width="13.1640625" customWidth="1"/>
    <col min="5" max="5" width="10.5" customWidth="1"/>
    <col min="6" max="6" width="9.83203125" bestFit="1" customWidth="1"/>
    <col min="17" max="17" width="11.1640625" customWidth="1"/>
    <col min="20" max="20" width="11.1640625" customWidth="1"/>
    <col min="21" max="21" width="11" customWidth="1"/>
  </cols>
  <sheetData>
    <row r="2" spans="2:18" ht="24" x14ac:dyDescent="0.3">
      <c r="B2" s="21" t="s">
        <v>25</v>
      </c>
    </row>
    <row r="6" spans="2:18" s="2" customFormat="1" ht="19" x14ac:dyDescent="0.25">
      <c r="B6" s="2" t="s">
        <v>23</v>
      </c>
      <c r="J6" s="2" t="s">
        <v>106</v>
      </c>
      <c r="M6" s="20"/>
      <c r="N6" s="2" t="s">
        <v>107</v>
      </c>
      <c r="Q6" s="20"/>
      <c r="R6" s="2" t="s">
        <v>11</v>
      </c>
    </row>
    <row r="7" spans="2:18" ht="16" x14ac:dyDescent="0.2">
      <c r="B7" s="8"/>
      <c r="C7" s="9" t="s">
        <v>4</v>
      </c>
      <c r="D7" s="9" t="s">
        <v>5</v>
      </c>
      <c r="I7" s="19"/>
      <c r="M7" s="19"/>
      <c r="Q7" s="19"/>
    </row>
    <row r="8" spans="2:18" ht="16" x14ac:dyDescent="0.2">
      <c r="B8" s="8"/>
      <c r="C8" s="10">
        <v>43647</v>
      </c>
      <c r="D8" s="10">
        <v>43677</v>
      </c>
      <c r="I8" s="19"/>
      <c r="J8" t="s">
        <v>3</v>
      </c>
      <c r="M8" s="19"/>
      <c r="N8" t="s">
        <v>6</v>
      </c>
      <c r="Q8" s="19"/>
      <c r="R8" t="s">
        <v>22</v>
      </c>
    </row>
    <row r="9" spans="2:18" ht="16" x14ac:dyDescent="0.2">
      <c r="B9" s="11" t="s">
        <v>2</v>
      </c>
      <c r="C9" s="12">
        <v>2935.34</v>
      </c>
      <c r="D9" s="12">
        <v>1447.42</v>
      </c>
      <c r="E9" s="4">
        <f>D9-C9</f>
        <v>-1487.92</v>
      </c>
      <c r="F9" t="s">
        <v>14</v>
      </c>
      <c r="I9" s="19"/>
      <c r="M9" s="19"/>
      <c r="N9" t="s">
        <v>16</v>
      </c>
      <c r="P9" s="4">
        <v>529.57000000000005</v>
      </c>
      <c r="Q9" s="19"/>
    </row>
    <row r="10" spans="2:18" ht="16" x14ac:dyDescent="0.2">
      <c r="B10" s="13"/>
      <c r="C10" s="14"/>
      <c r="D10" s="14"/>
      <c r="E10" s="3"/>
      <c r="I10" s="19"/>
      <c r="M10" s="19"/>
      <c r="N10" t="s">
        <v>15</v>
      </c>
      <c r="P10" s="6">
        <v>660</v>
      </c>
      <c r="Q10" s="19"/>
    </row>
    <row r="11" spans="2:18" ht="16" x14ac:dyDescent="0.2">
      <c r="B11" s="11" t="s">
        <v>18</v>
      </c>
      <c r="C11" s="12">
        <v>46769.46</v>
      </c>
      <c r="D11" s="12">
        <v>43455.78</v>
      </c>
      <c r="E11" s="4">
        <f>D11-C11</f>
        <v>-3313.6800000000003</v>
      </c>
      <c r="F11" t="s">
        <v>13</v>
      </c>
      <c r="I11" s="19"/>
      <c r="M11" s="19"/>
      <c r="N11" t="s">
        <v>15</v>
      </c>
      <c r="P11" s="6">
        <v>290</v>
      </c>
      <c r="Q11" s="19"/>
    </row>
    <row r="12" spans="2:18" ht="16" x14ac:dyDescent="0.2">
      <c r="B12" s="13"/>
      <c r="C12" s="14"/>
      <c r="D12" s="14"/>
      <c r="E12" s="3"/>
      <c r="I12" s="19"/>
      <c r="M12" s="19"/>
      <c r="N12" t="s">
        <v>17</v>
      </c>
      <c r="P12" s="4">
        <v>36.450000000000003</v>
      </c>
      <c r="Q12" s="19"/>
    </row>
    <row r="13" spans="2:18" ht="16" x14ac:dyDescent="0.2">
      <c r="B13" s="11" t="s">
        <v>19</v>
      </c>
      <c r="C13" s="12">
        <v>5185.62</v>
      </c>
      <c r="D13" s="12">
        <v>5585.62</v>
      </c>
      <c r="E13" s="3">
        <f>D13-C13</f>
        <v>400</v>
      </c>
      <c r="F13" t="s">
        <v>12</v>
      </c>
      <c r="I13" s="19"/>
      <c r="M13" s="19"/>
      <c r="Q13" s="19"/>
    </row>
    <row r="14" spans="2:18" ht="16" x14ac:dyDescent="0.2">
      <c r="B14" s="13"/>
      <c r="C14" s="14"/>
      <c r="D14" s="14"/>
      <c r="E14" s="3"/>
      <c r="I14" s="19"/>
      <c r="M14" s="19"/>
      <c r="Q14" s="19"/>
    </row>
    <row r="15" spans="2:18" ht="16" x14ac:dyDescent="0.2">
      <c r="B15" s="11" t="s">
        <v>20</v>
      </c>
      <c r="C15" s="12">
        <v>7859.12</v>
      </c>
      <c r="D15" s="12">
        <v>7859.25</v>
      </c>
      <c r="E15" s="3">
        <f>D15-C15</f>
        <v>0.13000000000010914</v>
      </c>
      <c r="I15" s="19"/>
      <c r="M15" s="19"/>
      <c r="Q15" s="19"/>
    </row>
    <row r="16" spans="2:18" ht="16" x14ac:dyDescent="0.2">
      <c r="B16" s="8"/>
      <c r="C16" s="15"/>
      <c r="D16" s="15"/>
      <c r="F16" t="s">
        <v>7</v>
      </c>
      <c r="I16" s="19"/>
      <c r="M16" s="19"/>
      <c r="N16" s="1" t="s">
        <v>8</v>
      </c>
      <c r="Q16" s="19"/>
    </row>
    <row r="17" spans="2:17" ht="16" x14ac:dyDescent="0.2">
      <c r="B17" s="8"/>
      <c r="C17" s="14">
        <f>C9+C11+C13+C15</f>
        <v>62749.540000000008</v>
      </c>
      <c r="D17" s="14">
        <f>D9+D11+D13+D15</f>
        <v>58348.07</v>
      </c>
      <c r="E17" s="4">
        <f>D17-C17</f>
        <v>-4401.4700000000084</v>
      </c>
      <c r="I17" s="19"/>
      <c r="M17" s="19"/>
      <c r="P17" s="5">
        <f>P9+P10+P11+P12</f>
        <v>1516.0200000000002</v>
      </c>
      <c r="Q17" s="19"/>
    </row>
    <row r="18" spans="2:17" x14ac:dyDescent="0.2">
      <c r="I18" s="19"/>
      <c r="M18" s="19"/>
      <c r="Q18" s="19"/>
    </row>
    <row r="19" spans="2:17" x14ac:dyDescent="0.2">
      <c r="I19" s="19"/>
      <c r="M19" s="19"/>
      <c r="Q19" s="19"/>
    </row>
    <row r="20" spans="2:17" ht="19" x14ac:dyDescent="0.25">
      <c r="B20" s="2" t="s">
        <v>21</v>
      </c>
      <c r="C20" s="2"/>
      <c r="D20" s="2"/>
      <c r="E20" s="2"/>
      <c r="F20" s="2"/>
      <c r="I20" s="19"/>
      <c r="M20" s="19"/>
      <c r="Q20" s="19"/>
    </row>
    <row r="21" spans="2:17" ht="16" x14ac:dyDescent="0.2">
      <c r="C21" s="17" t="s">
        <v>4</v>
      </c>
      <c r="D21" s="17" t="s">
        <v>5</v>
      </c>
      <c r="E21" s="8"/>
      <c r="I21" s="19"/>
      <c r="M21" s="19"/>
      <c r="Q21" s="19"/>
    </row>
    <row r="22" spans="2:17" ht="16" x14ac:dyDescent="0.2">
      <c r="C22" s="18">
        <v>43647</v>
      </c>
      <c r="D22" s="18">
        <v>43677</v>
      </c>
      <c r="E22" s="8"/>
      <c r="I22" s="19"/>
      <c r="M22" s="19"/>
      <c r="Q22" s="19"/>
    </row>
    <row r="23" spans="2:17" ht="16" x14ac:dyDescent="0.2">
      <c r="B23" s="7" t="s">
        <v>24</v>
      </c>
      <c r="C23" s="16">
        <v>7858.99</v>
      </c>
      <c r="D23" s="16">
        <v>7859.12</v>
      </c>
      <c r="E23" s="16">
        <f>D23-C23</f>
        <v>0.13000000000010914</v>
      </c>
      <c r="I23" s="19"/>
      <c r="M23" s="19"/>
      <c r="Q23" s="19"/>
    </row>
    <row r="27" spans="2:17" ht="16" x14ac:dyDescent="0.2">
      <c r="B27" s="17" t="s">
        <v>9</v>
      </c>
      <c r="C27" s="17" t="s">
        <v>10</v>
      </c>
      <c r="D27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6"/>
  <sheetViews>
    <sheetView topLeftCell="A4" workbookViewId="0">
      <selection activeCell="L39" sqref="L39"/>
    </sheetView>
  </sheetViews>
  <sheetFormatPr baseColWidth="10" defaultColWidth="8.83203125" defaultRowHeight="15" x14ac:dyDescent="0.2"/>
  <cols>
    <col min="4" max="4" width="11.5" bestFit="1" customWidth="1"/>
    <col min="6" max="6" width="14.33203125" customWidth="1"/>
    <col min="12" max="12" width="22.5" customWidth="1"/>
    <col min="13" max="13" width="16.1640625" customWidth="1"/>
    <col min="14" max="14" width="12.83203125" customWidth="1"/>
  </cols>
  <sheetData>
    <row r="2" spans="1:16" ht="21" x14ac:dyDescent="0.25">
      <c r="A2" s="24" t="s">
        <v>103</v>
      </c>
    </row>
    <row r="4" spans="1:16" x14ac:dyDescent="0.2">
      <c r="F4" s="3"/>
    </row>
    <row r="5" spans="1:16" ht="21" x14ac:dyDescent="0.25">
      <c r="A5" s="75"/>
      <c r="B5" s="76" t="s">
        <v>1</v>
      </c>
      <c r="C5" s="77"/>
      <c r="D5" s="84"/>
      <c r="E5" s="77"/>
      <c r="F5" s="85">
        <v>39645</v>
      </c>
      <c r="G5" s="77"/>
      <c r="H5" s="77"/>
      <c r="I5" s="1"/>
      <c r="L5" s="78" t="s">
        <v>0</v>
      </c>
      <c r="M5" s="79"/>
      <c r="N5" s="86">
        <v>82465</v>
      </c>
      <c r="O5" s="79"/>
      <c r="P5" s="79"/>
    </row>
    <row r="6" spans="1:16" x14ac:dyDescent="0.2">
      <c r="F6" s="3"/>
    </row>
    <row r="7" spans="1:16" s="1" customFormat="1" ht="19" x14ac:dyDescent="0.25">
      <c r="A7" s="17" t="s">
        <v>26</v>
      </c>
      <c r="B7" s="17"/>
      <c r="C7" s="17" t="s">
        <v>27</v>
      </c>
      <c r="D7" s="17"/>
      <c r="E7" s="17"/>
      <c r="F7" s="40" t="s">
        <v>28</v>
      </c>
      <c r="G7" s="17"/>
      <c r="H7" s="17" t="s">
        <v>29</v>
      </c>
      <c r="L7" s="66" t="s">
        <v>80</v>
      </c>
      <c r="M7" s="64" t="s">
        <v>81</v>
      </c>
      <c r="N7" s="65" t="s">
        <v>0</v>
      </c>
      <c r="O7" s="64" t="s">
        <v>82</v>
      </c>
      <c r="P7" s="30"/>
    </row>
    <row r="8" spans="1:16" ht="16" thickBot="1" x14ac:dyDescent="0.25">
      <c r="F8" s="3"/>
    </row>
    <row r="9" spans="1:16" ht="16" x14ac:dyDescent="0.2">
      <c r="F9" s="3"/>
      <c r="L9" s="45" t="s">
        <v>83</v>
      </c>
      <c r="M9" s="46">
        <v>56</v>
      </c>
      <c r="N9" s="47">
        <v>7700</v>
      </c>
      <c r="O9" s="48" t="s">
        <v>84</v>
      </c>
      <c r="P9" s="49"/>
    </row>
    <row r="10" spans="1:16" ht="16" x14ac:dyDescent="0.2">
      <c r="A10" s="17" t="s">
        <v>30</v>
      </c>
      <c r="F10" s="3"/>
      <c r="L10" s="50" t="s">
        <v>85</v>
      </c>
      <c r="M10" s="25">
        <v>105</v>
      </c>
      <c r="N10" s="26">
        <v>11730</v>
      </c>
      <c r="O10" s="39" t="s">
        <v>86</v>
      </c>
      <c r="P10" s="51"/>
    </row>
    <row r="11" spans="1:16" ht="17" thickBot="1" x14ac:dyDescent="0.25">
      <c r="C11" t="s">
        <v>31</v>
      </c>
      <c r="F11" s="3">
        <v>217.82</v>
      </c>
      <c r="H11" t="s">
        <v>32</v>
      </c>
      <c r="L11" s="52" t="s">
        <v>104</v>
      </c>
      <c r="M11" s="41">
        <f>SUM(M9:M10)</f>
        <v>161</v>
      </c>
      <c r="N11" s="29">
        <f>SUM(N9:N10)</f>
        <v>19430</v>
      </c>
      <c r="O11" s="44"/>
      <c r="P11" s="53"/>
    </row>
    <row r="12" spans="1:16" x14ac:dyDescent="0.2">
      <c r="C12" t="s">
        <v>31</v>
      </c>
      <c r="F12" s="3">
        <v>256.60000000000002</v>
      </c>
      <c r="H12" t="s">
        <v>33</v>
      </c>
      <c r="L12" s="54"/>
      <c r="M12" s="55"/>
      <c r="N12" s="55"/>
      <c r="O12" s="55"/>
      <c r="P12" s="56"/>
    </row>
    <row r="13" spans="1:16" ht="16" x14ac:dyDescent="0.2">
      <c r="C13" t="s">
        <v>34</v>
      </c>
      <c r="F13" s="3">
        <v>500</v>
      </c>
      <c r="H13" t="s">
        <v>35</v>
      </c>
      <c r="L13" s="57" t="s">
        <v>87</v>
      </c>
      <c r="M13" s="25">
        <v>53</v>
      </c>
      <c r="N13" s="32">
        <v>2385</v>
      </c>
      <c r="O13" s="33">
        <v>45</v>
      </c>
      <c r="P13" s="51"/>
    </row>
    <row r="14" spans="1:16" ht="16" x14ac:dyDescent="0.2">
      <c r="C14" t="s">
        <v>36</v>
      </c>
      <c r="F14" s="3">
        <v>720.09</v>
      </c>
      <c r="H14" t="s">
        <v>37</v>
      </c>
      <c r="L14" s="58" t="s">
        <v>88</v>
      </c>
      <c r="M14" s="28">
        <v>44</v>
      </c>
      <c r="N14" s="26"/>
      <c r="O14" s="42" t="s">
        <v>89</v>
      </c>
      <c r="P14" s="53"/>
    </row>
    <row r="15" spans="1:16" ht="16" x14ac:dyDescent="0.2">
      <c r="C15" t="s">
        <v>38</v>
      </c>
      <c r="F15" s="3">
        <v>197.53</v>
      </c>
      <c r="H15" t="s">
        <v>32</v>
      </c>
      <c r="L15" s="59" t="s">
        <v>90</v>
      </c>
      <c r="M15" s="25">
        <v>4</v>
      </c>
      <c r="N15" s="34">
        <v>150</v>
      </c>
      <c r="O15" s="33">
        <v>50</v>
      </c>
      <c r="P15" s="51"/>
    </row>
    <row r="16" spans="1:16" ht="16" x14ac:dyDescent="0.2">
      <c r="C16" t="s">
        <v>39</v>
      </c>
      <c r="F16" s="3">
        <v>1000</v>
      </c>
      <c r="H16" t="s">
        <v>40</v>
      </c>
      <c r="L16" s="58" t="s">
        <v>91</v>
      </c>
      <c r="M16" s="28">
        <v>0</v>
      </c>
      <c r="N16" s="35"/>
      <c r="O16" s="36">
        <v>150</v>
      </c>
      <c r="P16" s="53"/>
    </row>
    <row r="17" spans="1:18" ht="17" thickBot="1" x14ac:dyDescent="0.25">
      <c r="C17" t="s">
        <v>41</v>
      </c>
      <c r="F17" s="3">
        <v>1000</v>
      </c>
      <c r="H17" t="s">
        <v>40</v>
      </c>
      <c r="L17" s="60" t="s">
        <v>105</v>
      </c>
      <c r="M17" s="61">
        <f>SUM(M11:M16)</f>
        <v>262</v>
      </c>
      <c r="N17" s="94">
        <v>21965</v>
      </c>
      <c r="O17" s="62"/>
      <c r="P17" s="63"/>
      <c r="R17" s="93"/>
    </row>
    <row r="18" spans="1:18" x14ac:dyDescent="0.2">
      <c r="F18" s="3"/>
    </row>
    <row r="19" spans="1:18" ht="16" x14ac:dyDescent="0.2">
      <c r="D19" s="1" t="s">
        <v>42</v>
      </c>
      <c r="E19" s="1"/>
      <c r="F19" s="22">
        <f>SUM(F11:F17)</f>
        <v>3892.04</v>
      </c>
      <c r="L19" s="31"/>
      <c r="M19" s="42"/>
      <c r="N19" s="43"/>
      <c r="O19" s="44"/>
      <c r="P19" s="44"/>
    </row>
    <row r="20" spans="1:18" ht="16" thickBot="1" x14ac:dyDescent="0.25">
      <c r="F20" s="3"/>
    </row>
    <row r="21" spans="1:18" ht="19" x14ac:dyDescent="0.25">
      <c r="A21" s="17" t="s">
        <v>43</v>
      </c>
      <c r="F21" s="3"/>
      <c r="L21" s="67" t="s">
        <v>92</v>
      </c>
      <c r="M21" s="46"/>
      <c r="N21" s="47"/>
      <c r="O21" s="68"/>
      <c r="P21" s="69"/>
    </row>
    <row r="22" spans="1:18" ht="16" x14ac:dyDescent="0.2">
      <c r="C22" t="s">
        <v>44</v>
      </c>
      <c r="F22" s="3">
        <v>2000</v>
      </c>
      <c r="H22" t="s">
        <v>45</v>
      </c>
      <c r="L22" s="70" t="s">
        <v>93</v>
      </c>
      <c r="M22" s="28">
        <v>37</v>
      </c>
      <c r="N22" s="37">
        <v>37000</v>
      </c>
      <c r="O22" s="38">
        <v>1000</v>
      </c>
      <c r="P22" s="51"/>
    </row>
    <row r="23" spans="1:18" ht="16" x14ac:dyDescent="0.2">
      <c r="C23" t="s">
        <v>46</v>
      </c>
      <c r="F23" s="3">
        <v>2295</v>
      </c>
      <c r="H23" t="s">
        <v>47</v>
      </c>
      <c r="L23" s="71" t="s">
        <v>94</v>
      </c>
      <c r="M23" s="25" t="s">
        <v>95</v>
      </c>
      <c r="N23" s="26">
        <v>8000</v>
      </c>
      <c r="O23" s="27">
        <v>1600</v>
      </c>
      <c r="P23" s="53"/>
    </row>
    <row r="24" spans="1:18" ht="17" thickBot="1" x14ac:dyDescent="0.25">
      <c r="C24" t="s">
        <v>44</v>
      </c>
      <c r="F24" s="3">
        <v>11234.18</v>
      </c>
      <c r="H24" t="s">
        <v>48</v>
      </c>
      <c r="L24" s="72" t="s">
        <v>96</v>
      </c>
      <c r="M24" s="73">
        <v>47</v>
      </c>
      <c r="N24" s="97">
        <v>45000</v>
      </c>
      <c r="O24" s="74"/>
      <c r="P24" s="63"/>
    </row>
    <row r="25" spans="1:18" x14ac:dyDescent="0.2">
      <c r="F25" s="3"/>
    </row>
    <row r="26" spans="1:18" x14ac:dyDescent="0.2">
      <c r="D26" s="1" t="s">
        <v>42</v>
      </c>
      <c r="E26" s="1"/>
      <c r="F26" s="22">
        <f>F22+F23+F24</f>
        <v>15529.18</v>
      </c>
    </row>
    <row r="27" spans="1:18" ht="16" thickBot="1" x14ac:dyDescent="0.25">
      <c r="F27" s="3"/>
    </row>
    <row r="28" spans="1:18" ht="19" x14ac:dyDescent="0.25">
      <c r="A28" s="17" t="s">
        <v>49</v>
      </c>
      <c r="F28" s="3"/>
      <c r="L28" s="67" t="s">
        <v>97</v>
      </c>
      <c r="M28" s="46"/>
      <c r="N28" s="47"/>
      <c r="O28" s="68"/>
      <c r="P28" s="87"/>
    </row>
    <row r="29" spans="1:18" ht="16" x14ac:dyDescent="0.2">
      <c r="A29" s="1"/>
      <c r="F29" s="3"/>
      <c r="L29" s="88" t="s">
        <v>98</v>
      </c>
      <c r="M29" s="25">
        <v>2</v>
      </c>
      <c r="N29" s="26">
        <v>4000</v>
      </c>
      <c r="O29" s="27">
        <v>2000</v>
      </c>
      <c r="P29" s="51"/>
    </row>
    <row r="30" spans="1:18" ht="16" x14ac:dyDescent="0.2">
      <c r="C30" t="s">
        <v>50</v>
      </c>
      <c r="F30" s="3">
        <v>660</v>
      </c>
      <c r="H30" t="s">
        <v>51</v>
      </c>
      <c r="L30" s="89" t="s">
        <v>99</v>
      </c>
      <c r="M30" s="28">
        <v>8</v>
      </c>
      <c r="N30" s="29">
        <v>8000</v>
      </c>
      <c r="O30" s="38">
        <v>1000</v>
      </c>
      <c r="P30" s="53"/>
    </row>
    <row r="31" spans="1:18" ht="16" x14ac:dyDescent="0.2">
      <c r="C31" t="s">
        <v>52</v>
      </c>
      <c r="F31" s="3">
        <v>210</v>
      </c>
      <c r="H31" t="s">
        <v>53</v>
      </c>
      <c r="L31" s="90" t="s">
        <v>100</v>
      </c>
      <c r="M31" s="25">
        <v>7</v>
      </c>
      <c r="N31" s="26">
        <v>3500</v>
      </c>
      <c r="O31" s="27">
        <v>500</v>
      </c>
      <c r="P31" s="51"/>
    </row>
    <row r="32" spans="1:18" ht="17" thickBot="1" x14ac:dyDescent="0.25">
      <c r="C32" t="s">
        <v>54</v>
      </c>
      <c r="F32" s="3">
        <v>60</v>
      </c>
      <c r="H32" t="s">
        <v>55</v>
      </c>
      <c r="L32" s="96" t="s">
        <v>101</v>
      </c>
      <c r="M32" s="91">
        <v>17</v>
      </c>
      <c r="N32" s="95">
        <f>SUM(N29:N31)</f>
        <v>15500</v>
      </c>
      <c r="O32" s="92"/>
      <c r="P32" s="63"/>
    </row>
    <row r="33" spans="1:16" ht="19" x14ac:dyDescent="0.25">
      <c r="C33" t="s">
        <v>54</v>
      </c>
      <c r="F33" s="3">
        <v>12</v>
      </c>
      <c r="H33" t="s">
        <v>55</v>
      </c>
      <c r="L33" s="80" t="s">
        <v>102</v>
      </c>
      <c r="M33" s="81"/>
      <c r="N33" s="82">
        <v>82465</v>
      </c>
      <c r="O33" s="30"/>
      <c r="P33" s="30"/>
    </row>
    <row r="34" spans="1:16" x14ac:dyDescent="0.2">
      <c r="C34" t="s">
        <v>50</v>
      </c>
      <c r="F34" s="3">
        <v>296</v>
      </c>
      <c r="H34" t="s">
        <v>56</v>
      </c>
    </row>
    <row r="35" spans="1:16" x14ac:dyDescent="0.2">
      <c r="C35" t="s">
        <v>50</v>
      </c>
      <c r="F35" s="3">
        <v>2526</v>
      </c>
      <c r="H35" t="s">
        <v>57</v>
      </c>
    </row>
    <row r="36" spans="1:16" x14ac:dyDescent="0.2">
      <c r="C36" t="s">
        <v>50</v>
      </c>
      <c r="F36" s="3">
        <v>660</v>
      </c>
      <c r="H36" t="s">
        <v>58</v>
      </c>
    </row>
    <row r="37" spans="1:16" x14ac:dyDescent="0.2">
      <c r="C37" t="s">
        <v>50</v>
      </c>
      <c r="F37" s="3">
        <v>210</v>
      </c>
      <c r="H37" t="s">
        <v>53</v>
      </c>
    </row>
    <row r="38" spans="1:16" x14ac:dyDescent="0.2">
      <c r="F38" s="3"/>
    </row>
    <row r="39" spans="1:16" x14ac:dyDescent="0.2">
      <c r="D39" s="1" t="s">
        <v>42</v>
      </c>
      <c r="E39" s="1"/>
      <c r="F39" s="22">
        <f>F30+F31+F32+F33+F34+F35+F36+F37</f>
        <v>4634</v>
      </c>
    </row>
    <row r="40" spans="1:16" x14ac:dyDescent="0.2">
      <c r="F40" s="3"/>
    </row>
    <row r="41" spans="1:16" ht="16" x14ac:dyDescent="0.2">
      <c r="A41" s="17" t="s">
        <v>59</v>
      </c>
      <c r="C41" t="s">
        <v>108</v>
      </c>
      <c r="F41" s="3">
        <v>531.25</v>
      </c>
      <c r="H41" t="s">
        <v>109</v>
      </c>
    </row>
    <row r="42" spans="1:16" ht="16" x14ac:dyDescent="0.2">
      <c r="A42" s="8"/>
      <c r="C42" t="s">
        <v>60</v>
      </c>
      <c r="F42" s="3">
        <v>265.70999999999998</v>
      </c>
      <c r="H42" t="s">
        <v>61</v>
      </c>
    </row>
    <row r="43" spans="1:16" ht="16" x14ac:dyDescent="0.2">
      <c r="A43" s="8"/>
      <c r="C43" t="s">
        <v>62</v>
      </c>
      <c r="F43" s="3">
        <v>960</v>
      </c>
      <c r="H43" t="s">
        <v>63</v>
      </c>
    </row>
    <row r="44" spans="1:16" ht="16" x14ac:dyDescent="0.2">
      <c r="A44" s="8"/>
      <c r="C44" t="s">
        <v>64</v>
      </c>
      <c r="F44" s="3">
        <v>19.690000000000001</v>
      </c>
      <c r="H44" t="s">
        <v>65</v>
      </c>
    </row>
    <row r="45" spans="1:16" ht="16" x14ac:dyDescent="0.2">
      <c r="A45" s="8"/>
      <c r="F45" s="3"/>
    </row>
    <row r="46" spans="1:16" ht="16" x14ac:dyDescent="0.2">
      <c r="A46" s="8"/>
      <c r="D46" s="1" t="s">
        <v>66</v>
      </c>
      <c r="E46" s="1"/>
      <c r="F46" s="22">
        <f>F41+F42+F43+F44</f>
        <v>1776.65</v>
      </c>
    </row>
    <row r="47" spans="1:16" ht="16" x14ac:dyDescent="0.2">
      <c r="A47" s="8"/>
      <c r="D47" s="1"/>
      <c r="E47" s="1"/>
      <c r="F47" s="22"/>
    </row>
    <row r="48" spans="1:16" ht="16" x14ac:dyDescent="0.2">
      <c r="A48" s="17" t="s">
        <v>67</v>
      </c>
      <c r="C48" t="s">
        <v>16</v>
      </c>
      <c r="D48" s="1"/>
      <c r="E48" s="1"/>
      <c r="F48" s="23">
        <v>1198.3699999999999</v>
      </c>
      <c r="H48" t="s">
        <v>68</v>
      </c>
    </row>
    <row r="49" spans="1:8" ht="16" x14ac:dyDescent="0.2">
      <c r="A49" s="8"/>
      <c r="F49" s="3">
        <v>1136.48</v>
      </c>
      <c r="H49" t="s">
        <v>69</v>
      </c>
    </row>
    <row r="50" spans="1:8" ht="16" x14ac:dyDescent="0.2">
      <c r="A50" s="8"/>
      <c r="F50" s="3">
        <v>1285.78</v>
      </c>
      <c r="H50" t="s">
        <v>70</v>
      </c>
    </row>
    <row r="51" spans="1:8" ht="16" x14ac:dyDescent="0.2">
      <c r="A51" s="8"/>
      <c r="F51" s="3">
        <v>611.37</v>
      </c>
      <c r="H51" t="s">
        <v>71</v>
      </c>
    </row>
    <row r="52" spans="1:8" ht="16" x14ac:dyDescent="0.2">
      <c r="A52" s="8"/>
      <c r="F52" s="3">
        <v>423.08</v>
      </c>
      <c r="H52" t="s">
        <v>72</v>
      </c>
    </row>
    <row r="53" spans="1:8" ht="16" x14ac:dyDescent="0.2">
      <c r="A53" s="8"/>
      <c r="D53" s="1" t="s">
        <v>66</v>
      </c>
      <c r="F53" s="22">
        <f>F48+F49+F50+F51+F52</f>
        <v>4655.08</v>
      </c>
    </row>
    <row r="54" spans="1:8" ht="16" x14ac:dyDescent="0.2">
      <c r="A54" s="8"/>
      <c r="F54" s="3"/>
    </row>
    <row r="55" spans="1:8" ht="16" x14ac:dyDescent="0.2">
      <c r="A55" s="17" t="s">
        <v>73</v>
      </c>
      <c r="F55" s="3"/>
    </row>
    <row r="56" spans="1:8" ht="16" x14ac:dyDescent="0.2">
      <c r="A56" s="8"/>
      <c r="F56" s="3"/>
    </row>
    <row r="57" spans="1:8" ht="16" x14ac:dyDescent="0.2">
      <c r="A57" s="8"/>
      <c r="C57" t="s">
        <v>74</v>
      </c>
      <c r="F57" s="3">
        <v>445</v>
      </c>
      <c r="H57" t="s">
        <v>75</v>
      </c>
    </row>
    <row r="58" spans="1:8" ht="16" x14ac:dyDescent="0.2">
      <c r="A58" s="8"/>
      <c r="F58" s="3">
        <v>1260</v>
      </c>
      <c r="H58" t="s">
        <v>75</v>
      </c>
    </row>
    <row r="59" spans="1:8" ht="16" x14ac:dyDescent="0.2">
      <c r="A59" s="8"/>
      <c r="F59" s="3">
        <v>517.5</v>
      </c>
      <c r="H59" t="s">
        <v>76</v>
      </c>
    </row>
    <row r="60" spans="1:8" ht="16" x14ac:dyDescent="0.2">
      <c r="A60" s="8"/>
      <c r="F60" s="3">
        <v>5111.25</v>
      </c>
      <c r="H60" t="s">
        <v>77</v>
      </c>
    </row>
    <row r="61" spans="1:8" ht="16" x14ac:dyDescent="0.2">
      <c r="A61" s="8"/>
      <c r="F61" s="3">
        <v>810</v>
      </c>
      <c r="H61" t="s">
        <v>75</v>
      </c>
    </row>
    <row r="62" spans="1:8" ht="16" x14ac:dyDescent="0.2">
      <c r="A62" s="8"/>
      <c r="F62" s="3">
        <v>1015</v>
      </c>
      <c r="H62" t="s">
        <v>78</v>
      </c>
    </row>
    <row r="63" spans="1:8" ht="16" x14ac:dyDescent="0.2">
      <c r="A63" s="8"/>
      <c r="F63" s="3"/>
    </row>
    <row r="64" spans="1:8" ht="16" x14ac:dyDescent="0.2">
      <c r="A64" s="8"/>
      <c r="D64" s="1" t="s">
        <v>66</v>
      </c>
      <c r="E64" s="1"/>
      <c r="F64" s="22">
        <f>F57+F58+F59+F61+F60+F62</f>
        <v>9158.75</v>
      </c>
    </row>
    <row r="65" spans="1:6" ht="19" x14ac:dyDescent="0.25">
      <c r="A65" s="2" t="s">
        <v>79</v>
      </c>
      <c r="B65" s="2"/>
      <c r="C65" s="2"/>
      <c r="D65" s="2"/>
      <c r="E65" s="2"/>
      <c r="F65" s="83">
        <v>39645</v>
      </c>
    </row>
    <row r="66" spans="1:6" x14ac:dyDescent="0.2">
      <c r="F6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</vt:lpstr>
      <vt:lpstr>Expo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Partners Information Systems</dc:creator>
  <cp:lastModifiedBy>Stephen May</cp:lastModifiedBy>
  <dcterms:created xsi:type="dcterms:W3CDTF">2019-07-30T18:18:30Z</dcterms:created>
  <dcterms:modified xsi:type="dcterms:W3CDTF">2019-08-27T15:45:28Z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2060237932</vt:i4>
  </property>
  <property fmtid="{D5CDD505-2E9C-101B-9397-08002B2CF9AE}" pid="4" name="_EmailSubject">
    <vt:lpwstr>monthly report</vt:lpwstr>
  </property>
  <property fmtid="{D5CDD505-2E9C-101B-9397-08002B2CF9AE}" pid="5" name="_AuthorEmail">
    <vt:lpwstr>JFCROWLEY@PARTNERS.ORG</vt:lpwstr>
  </property>
  <property fmtid="{D5CDD505-2E9C-101B-9397-08002B2CF9AE}" pid="6" name="_AuthorEmailDisplayName">
    <vt:lpwstr>Crowley, Joseph F.</vt:lpwstr>
  </property>
  <property fmtid="{D5CDD505-2E9C-101B-9397-08002B2CF9AE}" pid="7" name="_ReviewingToolsShownOnce">
    <vt:lpwstr/>
  </property>
</Properties>
</file>